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1"/>
  <workbookPr/>
  <mc:AlternateContent xmlns:mc="http://schemas.openxmlformats.org/markup-compatibility/2006">
    <mc:Choice Requires="x15">
      <x15ac:absPath xmlns:x15ac="http://schemas.microsoft.com/office/spreadsheetml/2010/11/ac" url="/Users/miguelnovik/Desktop/ECB Chile/Transparencia/"/>
    </mc:Choice>
  </mc:AlternateContent>
  <xr:revisionPtr revIDLastSave="0" documentId="13_ncr:1_{7FD75F3E-E04D-7A4C-9670-7807CDD5AC8B}" xr6:coauthVersionLast="47" xr6:coauthVersionMax="47" xr10:uidLastSave="{00000000-0000-0000-0000-000000000000}"/>
  <bookViews>
    <workbookView xWindow="0" yWindow="500" windowWidth="28800" windowHeight="16860" tabRatio="500" xr2:uid="{00000000-000D-0000-FFFF-FFFF00000000}"/>
  </bookViews>
  <sheets>
    <sheet name="Chequera Electrónica" sheetId="4" r:id="rId1"/>
    <sheet name="Deuda" sheetId="5" r:id="rId2"/>
    <sheet name="Fotos Saldo Banco" sheetId="6" r:id="rId3"/>
  </sheets>
  <definedNames>
    <definedName name="_xlnm._FilterDatabase" localSheetId="0" hidden="1">'Chequera Electrónica'!$A$8:$M$35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9" i="5" l="1"/>
  <c r="F64" i="4"/>
  <c r="G65" i="4" s="1"/>
  <c r="G63" i="4" l="1"/>
  <c r="I36" i="5" l="1"/>
  <c r="I38" i="5" s="1"/>
  <c r="I41" i="5" l="1"/>
  <c r="F26" i="4"/>
  <c r="F27" i="4" s="1"/>
  <c r="G25" i="4"/>
  <c r="F17" i="4"/>
  <c r="F18" i="4" s="1"/>
  <c r="F19" i="4" s="1"/>
  <c r="G20" i="4" s="1"/>
  <c r="G14" i="4"/>
  <c r="F29" i="4" l="1"/>
  <c r="F30" i="4" s="1"/>
  <c r="G28" i="4"/>
  <c r="F32" i="4" l="1"/>
  <c r="F33" i="4" s="1"/>
  <c r="F34" i="4" s="1"/>
  <c r="G31" i="4"/>
  <c r="F36" i="4" l="1"/>
  <c r="F37" i="4" s="1"/>
  <c r="F38" i="4" s="1"/>
  <c r="F39" i="4" s="1"/>
  <c r="F41" i="4" s="1"/>
  <c r="F42" i="4" s="1"/>
  <c r="F43" i="4" s="1"/>
  <c r="F44" i="4" s="1"/>
  <c r="F45" i="4" s="1"/>
  <c r="F47" i="4" s="1"/>
  <c r="F48" i="4" s="1"/>
  <c r="F49" i="4" s="1"/>
  <c r="G35" i="4"/>
  <c r="G50" i="4" l="1"/>
  <c r="F51" i="4"/>
  <c r="F52" i="4" s="1"/>
  <c r="F53" i="4" s="1"/>
  <c r="F54" i="4" s="1"/>
  <c r="F55" i="4" s="1"/>
  <c r="F56" i="4" s="1"/>
  <c r="F57" i="4" s="1"/>
  <c r="F59" i="4" s="1"/>
  <c r="F60" i="4" s="1"/>
  <c r="G61" i="4" s="1"/>
  <c r="G40" i="4"/>
  <c r="G46" i="4"/>
  <c r="G67" i="4" l="1"/>
  <c r="G58" i="4"/>
  <c r="I42" i="5"/>
</calcChain>
</file>

<file path=xl/sharedStrings.xml><?xml version="1.0" encoding="utf-8"?>
<sst xmlns="http://schemas.openxmlformats.org/spreadsheetml/2006/main" count="185" uniqueCount="76">
  <si>
    <t>Fecha</t>
  </si>
  <si>
    <t>Saldo</t>
  </si>
  <si>
    <t>Cada socio o persona natural debe conocer el pseudónimo (o número asociado).</t>
  </si>
  <si>
    <t>Quién  paga?   Ingresos</t>
  </si>
  <si>
    <t>Saldo Fin de Mes</t>
  </si>
  <si>
    <t>coste</t>
  </si>
  <si>
    <t>fecha</t>
  </si>
  <si>
    <t>ECONOMICO MANQUEHUE 2016 0.53+ IVA</t>
  </si>
  <si>
    <t>Dirección comercial empresa, oficina virtual es obligación disponer de una</t>
  </si>
  <si>
    <t>Internaional ECG</t>
  </si>
  <si>
    <t>Compromiso internacional, la EBC Chile participa activamente del movimiento internacional, y necesitamos pagar cuotas internacionales</t>
  </si>
  <si>
    <t>101 EUR (96,214)</t>
  </si>
  <si>
    <t>Motivo de Gasto o Costo</t>
  </si>
  <si>
    <t>Socio 001</t>
  </si>
  <si>
    <t>Socio 002</t>
  </si>
  <si>
    <t>Socio 003</t>
  </si>
  <si>
    <t>Socio 004</t>
  </si>
  <si>
    <t>GOBIERNO REGIONAL DE SANTIAGO</t>
  </si>
  <si>
    <t>Apoyo Proyecto Teatro Educativo</t>
  </si>
  <si>
    <t>Motivo / Explicación</t>
  </si>
  <si>
    <t>Año 2020</t>
  </si>
  <si>
    <t>Saldo Fin de Noviembre</t>
  </si>
  <si>
    <t>Saldo Fin de Diciembre</t>
  </si>
  <si>
    <t>Destino /Receptor del pago</t>
  </si>
  <si>
    <t>Proyecto Antonia</t>
  </si>
  <si>
    <t>Ihosting</t>
  </si>
  <si>
    <t>Pago Hosting pagina web, anual</t>
  </si>
  <si>
    <t>saldo neto actual</t>
  </si>
  <si>
    <t xml:space="preserve">Si alguien quiere que aparezca su nombre, debe enviar dicha solicitud por escrito. </t>
  </si>
  <si>
    <t>Pago Tesorería de la república TGR</t>
  </si>
  <si>
    <t>Formulario 21</t>
  </si>
  <si>
    <t>Saldo neto actual sin considerar deuda Euro</t>
  </si>
  <si>
    <t>Monto Ingreso</t>
  </si>
  <si>
    <t>Monto Egreso</t>
  </si>
  <si>
    <t>Para evitar aumentar peso en el archivo, sólo se mostrará la foto del primero del año…</t>
  </si>
  <si>
    <t>El último del año se encuentra en la Web.</t>
  </si>
  <si>
    <t>En el fluo de caja en hoja ¨Chequera Electrónica¨ del presente archivo, se muestran todos los movimientos que explican ambas fotos.</t>
  </si>
  <si>
    <t>Saldo al 9 de Feb (¨ Fin de Enero¨)</t>
  </si>
  <si>
    <t>ABONO PAGO A PROVEEDORES (Proyecto Antonia)</t>
  </si>
  <si>
    <t>Socio 007</t>
  </si>
  <si>
    <t>Socio 006</t>
  </si>
  <si>
    <t>Saldo al 8 de Marzo (¨ Fin de Febrero¨)</t>
  </si>
  <si>
    <t>Cuota Miembro EBC</t>
  </si>
  <si>
    <t>Pagado 17.558.994</t>
  </si>
  <si>
    <t>Saldo al 4 de Abril (¨ Fin de Marzo¨)</t>
  </si>
  <si>
    <t>Año 2021 Feb</t>
  </si>
  <si>
    <t>Año 2021 Marzo</t>
  </si>
  <si>
    <t>Año 2021 Abril</t>
  </si>
  <si>
    <t>Año 2021 Mayo</t>
  </si>
  <si>
    <t>Socio 054</t>
  </si>
  <si>
    <t>Saldo al 2 de Mayo</t>
  </si>
  <si>
    <t>Si descontamos la deuda, incluida la deuda en Euros a valor de $952,6, el saldo disponible neto asciende a:</t>
  </si>
  <si>
    <t>Año 2021 Junio</t>
  </si>
  <si>
    <t xml:space="preserve">Saldo al 01 de Junio </t>
  </si>
  <si>
    <t>Socio 051</t>
  </si>
  <si>
    <t>Socio 047</t>
  </si>
  <si>
    <t>Socio 038</t>
  </si>
  <si>
    <t xml:space="preserve">Saldo al 01 de Julio </t>
  </si>
  <si>
    <t>Deuda en Pesos</t>
  </si>
  <si>
    <t>Deuda en Euros</t>
  </si>
  <si>
    <t>Socio 057</t>
  </si>
  <si>
    <t>Socio 064</t>
  </si>
  <si>
    <t>Deuda total en Pesos</t>
  </si>
  <si>
    <t>Saldo al 10 de Agosto</t>
  </si>
  <si>
    <t>Saldo al 9 de septiembre</t>
  </si>
  <si>
    <t>Socio 065</t>
  </si>
  <si>
    <t>Socio 066</t>
  </si>
  <si>
    <t>Socio 031</t>
  </si>
  <si>
    <t>Socio 034</t>
  </si>
  <si>
    <t>Saldo al 6 de octubre</t>
  </si>
  <si>
    <t>18/10/2021</t>
  </si>
  <si>
    <t>04/11/2021</t>
  </si>
  <si>
    <t>Saldo al 6 de noviembre</t>
  </si>
  <si>
    <t>Saldo al 4 de diciembre</t>
  </si>
  <si>
    <t>saldo del BANCO al  4 de diciembre 2021</t>
  </si>
  <si>
    <t>Saldo al 4 de Enero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</si>
</sst>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164" formatCode="_-* #,##0.00\ _I_L_S_-;\-* #,##0.00\ _I_L_S_-;_-* &quot;-&quot;??\ _I_L_S_-;_-@_-"/>
    <numFmt numFmtId="165" formatCode="_-* #,##0\ _I_L_S_-;\-* #,##0\ _I_L_S_-;_-* &quot;-&quot;??\ _I_L_S_-;_-@_-"/>
    <numFmt numFmtId="166" formatCode="dd/mm/yyyy;@"/>
  </numFmts>
  <fonts count="16" x14ac:knownFonts="1">
    <font>
      <sz val="10"/>
      <color rgb="FF000000"/>
      <name val="Arial"/>
    </font>
    <font>
      <sz val="10"/>
      <color theme="1"/>
      <name val="Arial"/>
      <family val="2"/>
    </font>
    <font>
      <sz val="8"/>
      <color rgb="FF000000"/>
      <name val="Verdana"/>
      <family val="2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8"/>
      <color theme="1"/>
      <name val="Arial"/>
      <family val="2"/>
    </font>
    <font>
      <sz val="12"/>
      <color rgb="FF000000"/>
      <name val="Arial"/>
      <family val="2"/>
    </font>
    <font>
      <sz val="12"/>
      <color rgb="FF000000"/>
      <name val="Verdana"/>
      <family val="2"/>
    </font>
    <font>
      <sz val="10"/>
      <color rgb="FF000000"/>
      <name val="Arial"/>
      <family val="2"/>
    </font>
    <font>
      <sz val="14"/>
      <color rgb="FF000000"/>
      <name val="Arial"/>
      <family val="2"/>
    </font>
    <font>
      <b/>
      <sz val="14"/>
      <color theme="1"/>
      <name val="Arial"/>
      <family val="2"/>
      <scheme val="minor"/>
    </font>
    <font>
      <sz val="14"/>
      <color rgb="FF000000"/>
      <name val="Verdana"/>
      <family val="2"/>
    </font>
    <font>
      <sz val="16"/>
      <color rgb="FF000000"/>
      <name val="Arial"/>
      <family val="2"/>
    </font>
    <font>
      <sz val="10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9EAD3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3" fillId="3" borderId="1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52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/>
    <xf numFmtId="0" fontId="2" fillId="0" borderId="0" xfId="0" applyFont="1" applyAlignment="1"/>
    <xf numFmtId="14" fontId="2" fillId="0" borderId="0" xfId="0" applyNumberFormat="1" applyFont="1" applyAlignment="1"/>
    <xf numFmtId="14" fontId="0" fillId="0" borderId="0" xfId="0" applyNumberFormat="1" applyFont="1" applyAlignment="1"/>
    <xf numFmtId="0" fontId="0" fillId="5" borderId="0" xfId="0" applyFont="1" applyFill="1" applyAlignment="1"/>
    <xf numFmtId="0" fontId="11" fillId="5" borderId="2" xfId="0" applyFont="1" applyFill="1" applyBorder="1" applyAlignment="1"/>
    <xf numFmtId="0" fontId="11" fillId="5" borderId="3" xfId="0" applyFont="1" applyFill="1" applyBorder="1" applyAlignment="1"/>
    <xf numFmtId="0" fontId="11" fillId="5" borderId="4" xfId="0" applyFont="1" applyFill="1" applyBorder="1" applyAlignment="1"/>
    <xf numFmtId="164" fontId="0" fillId="0" borderId="0" xfId="4" applyFont="1" applyAlignment="1"/>
    <xf numFmtId="165" fontId="0" fillId="0" borderId="0" xfId="4" applyNumberFormat="1" applyFont="1" applyAlignment="1"/>
    <xf numFmtId="3" fontId="9" fillId="0" borderId="0" xfId="0" applyNumberFormat="1" applyFont="1" applyAlignment="1"/>
    <xf numFmtId="166" fontId="9" fillId="0" borderId="0" xfId="0" applyNumberFormat="1" applyFont="1" applyAlignment="1"/>
    <xf numFmtId="0" fontId="9" fillId="2" borderId="0" xfId="0" applyFont="1" applyFill="1" applyAlignment="1">
      <alignment horizontal="right"/>
    </xf>
    <xf numFmtId="0" fontId="8" fillId="6" borderId="0" xfId="0" applyFont="1" applyFill="1" applyAlignment="1"/>
    <xf numFmtId="0" fontId="9" fillId="7" borderId="0" xfId="0" applyFont="1" applyFill="1" applyAlignment="1">
      <alignment horizontal="left"/>
    </xf>
    <xf numFmtId="0" fontId="4" fillId="4" borderId="5" xfId="1" applyFont="1" applyFill="1" applyBorder="1" applyAlignment="1">
      <alignment horizontal="center" vertical="center" wrapText="1"/>
    </xf>
    <xf numFmtId="0" fontId="4" fillId="5" borderId="0" xfId="1" applyFont="1" applyFill="1" applyBorder="1" applyAlignment="1">
      <alignment horizontal="center" vertical="center" wrapText="1"/>
    </xf>
    <xf numFmtId="0" fontId="12" fillId="5" borderId="0" xfId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right"/>
    </xf>
    <xf numFmtId="0" fontId="0" fillId="0" borderId="0" xfId="0" applyFont="1" applyAlignment="1">
      <alignment horizontal="center"/>
    </xf>
    <xf numFmtId="165" fontId="0" fillId="0" borderId="0" xfId="0" applyNumberFormat="1" applyFont="1" applyAlignment="1"/>
    <xf numFmtId="0" fontId="0" fillId="0" borderId="0" xfId="0" applyFont="1" applyAlignment="1">
      <alignment horizontal="right"/>
    </xf>
    <xf numFmtId="3" fontId="0" fillId="0" borderId="0" xfId="0" applyNumberFormat="1" applyFont="1" applyAlignment="1"/>
    <xf numFmtId="0" fontId="4" fillId="4" borderId="5" xfId="1" applyFont="1" applyFill="1" applyBorder="1" applyAlignment="1">
      <alignment horizontal="center" vertical="center" wrapText="1"/>
    </xf>
    <xf numFmtId="166" fontId="2" fillId="0" borderId="0" xfId="0" applyNumberFormat="1" applyFont="1" applyAlignment="1"/>
    <xf numFmtId="3" fontId="2" fillId="8" borderId="0" xfId="0" applyNumberFormat="1" applyFont="1" applyFill="1" applyAlignment="1"/>
    <xf numFmtId="0" fontId="14" fillId="0" borderId="0" xfId="0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right"/>
    </xf>
    <xf numFmtId="0" fontId="0" fillId="8" borderId="0" xfId="0" applyFont="1" applyFill="1" applyAlignment="1"/>
    <xf numFmtId="0" fontId="0" fillId="8" borderId="0" xfId="0" applyFont="1" applyFill="1" applyAlignment="1">
      <alignment horizontal="right"/>
    </xf>
    <xf numFmtId="0" fontId="15" fillId="0" borderId="0" xfId="0" applyFont="1" applyAlignment="1"/>
    <xf numFmtId="3" fontId="15" fillId="0" borderId="0" xfId="0" applyNumberFormat="1" applyFont="1" applyAlignment="1"/>
    <xf numFmtId="3" fontId="15" fillId="0" borderId="0" xfId="0" applyNumberFormat="1" applyFont="1"/>
    <xf numFmtId="165" fontId="0" fillId="0" borderId="0" xfId="0" applyNumberFormat="1" applyFont="1" applyAlignment="1">
      <alignment horizontal="center"/>
    </xf>
    <xf numFmtId="0" fontId="11" fillId="5" borderId="0" xfId="0" applyFont="1" applyFill="1" applyBorder="1" applyAlignment="1"/>
    <xf numFmtId="0" fontId="10" fillId="0" borderId="0" xfId="0" applyFont="1" applyAlignment="1">
      <alignment horizontal="right"/>
    </xf>
    <xf numFmtId="166" fontId="9" fillId="0" borderId="0" xfId="0" applyNumberFormat="1" applyFont="1" applyAlignment="1">
      <alignment horizontal="right"/>
    </xf>
    <xf numFmtId="165" fontId="0" fillId="8" borderId="0" xfId="0" applyNumberFormat="1" applyFont="1" applyFill="1" applyAlignment="1"/>
    <xf numFmtId="0" fontId="8" fillId="6" borderId="0" xfId="0" applyFont="1" applyFill="1"/>
    <xf numFmtId="0" fontId="0" fillId="0" borderId="0" xfId="0"/>
    <xf numFmtId="6" fontId="0" fillId="0" borderId="0" xfId="0" applyNumberFormat="1"/>
    <xf numFmtId="165" fontId="14" fillId="0" borderId="7" xfId="4" applyNumberFormat="1" applyFont="1" applyBorder="1" applyAlignment="1">
      <alignment horizontal="center"/>
    </xf>
    <xf numFmtId="165" fontId="14" fillId="0" borderId="8" xfId="4" applyNumberFormat="1" applyFont="1" applyBorder="1" applyAlignment="1">
      <alignment horizontal="center"/>
    </xf>
    <xf numFmtId="3" fontId="13" fillId="5" borderId="6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" fillId="4" borderId="5" xfId="1" applyFont="1" applyFill="1" applyBorder="1" applyAlignment="1">
      <alignment horizontal="center" vertical="center" wrapText="1"/>
    </xf>
  </cellXfs>
  <cellStyles count="7">
    <cellStyle name="Celda de comprobación" xfId="1" builtinId="23"/>
    <cellStyle name="Hipervínculo" xfId="2" builtinId="8" hidden="1"/>
    <cellStyle name="Hipervínculo" xfId="5" builtinId="8" hidden="1"/>
    <cellStyle name="Hipervínculo visitado" xfId="3" builtinId="9" hidden="1"/>
    <cellStyle name="Hipervínculo visitado" xfId="6" builtinId="9" hidden="1"/>
    <cellStyle name="Millares" xfId="4" builtinId="3"/>
    <cellStyle name="Normal" xfId="0" builtinId="0"/>
  </cellStyles>
  <dxfs count="0"/>
  <tableStyles count="0" defaultTableStyle="TableStyleMedium9" defaultPivotStyle="PivotStyleMedium7"/>
  <colors>
    <mruColors>
      <color rgb="FFB0EF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38100</xdr:rowOff>
    </xdr:from>
    <xdr:to>
      <xdr:col>8</xdr:col>
      <xdr:colOff>316439</xdr:colOff>
      <xdr:row>28</xdr:row>
      <xdr:rowOff>12700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03200"/>
          <a:ext cx="6653739" cy="44323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30</xdr:row>
      <xdr:rowOff>25400</xdr:rowOff>
    </xdr:from>
    <xdr:to>
      <xdr:col>16</xdr:col>
      <xdr:colOff>118899</xdr:colOff>
      <xdr:row>65</xdr:row>
      <xdr:rowOff>50800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29EB99-0B22-624C-BB08-2E20C9D83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4978400"/>
          <a:ext cx="13237999" cy="580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M87"/>
  <sheetViews>
    <sheetView tabSelected="1" topLeftCell="A7" zoomScale="90" zoomScaleNormal="90" zoomScalePageLayoutView="90" workbookViewId="0">
      <pane xSplit="1" ySplit="2" topLeftCell="B46" activePane="bottomRight" state="frozen"/>
      <selection activeCell="A7" sqref="A7"/>
      <selection pane="topRight" activeCell="B7" sqref="B7"/>
      <selection pane="bottomLeft" activeCell="A9" sqref="A9"/>
      <selection pane="bottomRight" activeCell="D75" sqref="D75"/>
    </sheetView>
  </sheetViews>
  <sheetFormatPr baseColWidth="10" defaultColWidth="14.33203125" defaultRowHeight="15.75" customHeight="1" x14ac:dyDescent="0.15"/>
  <cols>
    <col min="1" max="1" width="22.33203125" style="3" customWidth="1"/>
    <col min="2" max="2" width="47.83203125" customWidth="1"/>
    <col min="3" max="3" width="18.83203125" customWidth="1"/>
    <col min="4" max="4" width="16.1640625" customWidth="1"/>
    <col min="5" max="5" width="23.83203125" bestFit="1" customWidth="1"/>
    <col min="6" max="6" width="46" customWidth="1"/>
    <col min="11" max="11" width="22.33203125" customWidth="1"/>
  </cols>
  <sheetData>
    <row r="1" spans="1:13" ht="15.75" customHeight="1" x14ac:dyDescent="0.15">
      <c r="A1" s="2"/>
    </row>
    <row r="2" spans="1:13" ht="15.75" customHeight="1" x14ac:dyDescent="0.15">
      <c r="A2" s="2"/>
    </row>
    <row r="3" spans="1:13" ht="46" customHeight="1" x14ac:dyDescent="0.25">
      <c r="A3" s="4" t="s">
        <v>2</v>
      </c>
    </row>
    <row r="4" spans="1:13" ht="34" customHeight="1" x14ac:dyDescent="0.25">
      <c r="A4" s="4" t="s">
        <v>28</v>
      </c>
    </row>
    <row r="5" spans="1:13" ht="15.75" customHeight="1" x14ac:dyDescent="0.15">
      <c r="A5" s="2"/>
    </row>
    <row r="6" spans="1:13" ht="15.75" customHeight="1" x14ac:dyDescent="0.15">
      <c r="A6" s="2"/>
    </row>
    <row r="7" spans="1:13" ht="15.75" customHeight="1" thickBot="1" x14ac:dyDescent="0.2"/>
    <row r="8" spans="1:13" ht="65" customHeight="1" thickTop="1" x14ac:dyDescent="0.15">
      <c r="A8" s="20" t="s">
        <v>3</v>
      </c>
      <c r="B8" s="20" t="s">
        <v>19</v>
      </c>
      <c r="C8" s="20" t="s">
        <v>32</v>
      </c>
      <c r="D8" s="28" t="s">
        <v>33</v>
      </c>
      <c r="E8" s="20" t="s">
        <v>0</v>
      </c>
      <c r="F8" s="20" t="s">
        <v>1</v>
      </c>
      <c r="G8" s="51" t="s">
        <v>4</v>
      </c>
      <c r="H8" s="51"/>
      <c r="I8" s="1"/>
      <c r="J8" s="1"/>
      <c r="K8" s="1"/>
      <c r="L8" s="1"/>
      <c r="M8" s="1"/>
    </row>
    <row r="9" spans="1:13" ht="31" customHeight="1" x14ac:dyDescent="0.2">
      <c r="A9" s="21" t="s">
        <v>20</v>
      </c>
      <c r="B9" s="21"/>
      <c r="C9" s="21"/>
      <c r="D9" s="21"/>
      <c r="E9" s="22"/>
      <c r="F9" s="23" t="s">
        <v>21</v>
      </c>
      <c r="G9" s="49">
        <v>3129514</v>
      </c>
      <c r="H9" s="50"/>
      <c r="I9" s="1"/>
      <c r="J9" s="1"/>
      <c r="K9" s="1"/>
      <c r="L9" s="1"/>
      <c r="M9" s="1"/>
    </row>
    <row r="10" spans="1:13" s="5" customFormat="1" ht="15.75" customHeight="1" x14ac:dyDescent="0.2">
      <c r="A10" s="18" t="s">
        <v>13</v>
      </c>
      <c r="B10" s="17" t="s">
        <v>42</v>
      </c>
      <c r="C10" s="15">
        <v>10000</v>
      </c>
      <c r="D10" s="15"/>
      <c r="E10" s="16">
        <v>44169</v>
      </c>
      <c r="F10" s="15">
        <v>3139514</v>
      </c>
    </row>
    <row r="11" spans="1:13" s="5" customFormat="1" ht="15.75" customHeight="1" x14ac:dyDescent="0.2">
      <c r="A11" s="18" t="s">
        <v>14</v>
      </c>
      <c r="B11" s="17" t="s">
        <v>42</v>
      </c>
      <c r="C11" s="15">
        <v>2000</v>
      </c>
      <c r="D11" s="15"/>
      <c r="E11" s="16">
        <v>44176</v>
      </c>
      <c r="F11" s="15">
        <v>3141514</v>
      </c>
    </row>
    <row r="12" spans="1:13" s="5" customFormat="1" ht="15.75" customHeight="1" x14ac:dyDescent="0.2">
      <c r="A12" s="18" t="s">
        <v>15</v>
      </c>
      <c r="B12" s="17" t="s">
        <v>42</v>
      </c>
      <c r="C12" s="15">
        <v>2000</v>
      </c>
      <c r="D12" s="15"/>
      <c r="E12" s="16">
        <v>44179</v>
      </c>
      <c r="F12" s="15">
        <v>3143514</v>
      </c>
    </row>
    <row r="13" spans="1:13" s="5" customFormat="1" ht="16" x14ac:dyDescent="0.2">
      <c r="A13" s="18" t="s">
        <v>16</v>
      </c>
      <c r="B13" s="17" t="s">
        <v>42</v>
      </c>
      <c r="C13" s="15">
        <v>10000</v>
      </c>
      <c r="D13" s="15"/>
      <c r="E13" s="16">
        <v>44182</v>
      </c>
      <c r="F13" s="15">
        <v>3153514</v>
      </c>
    </row>
    <row r="14" spans="1:13" s="5" customFormat="1" ht="18" x14ac:dyDescent="0.2">
      <c r="A14" s="21" t="s">
        <v>20</v>
      </c>
      <c r="B14" s="21"/>
      <c r="C14" s="21"/>
      <c r="D14" s="21"/>
      <c r="E14" s="22"/>
      <c r="F14" s="23" t="s">
        <v>22</v>
      </c>
      <c r="G14" s="49">
        <f>F13</f>
        <v>3153514</v>
      </c>
      <c r="H14" s="50"/>
    </row>
    <row r="15" spans="1:13" s="5" customFormat="1" ht="16" x14ac:dyDescent="0.2">
      <c r="A15" s="19" t="s">
        <v>17</v>
      </c>
      <c r="B15" s="17" t="s">
        <v>18</v>
      </c>
      <c r="C15" s="15">
        <v>17558994</v>
      </c>
      <c r="D15" s="15"/>
      <c r="E15" s="16">
        <v>44200</v>
      </c>
      <c r="F15" s="15">
        <v>20712508</v>
      </c>
    </row>
    <row r="16" spans="1:13" s="5" customFormat="1" ht="16" x14ac:dyDescent="0.2">
      <c r="A16" s="18" t="s">
        <v>13</v>
      </c>
      <c r="B16" s="17" t="s">
        <v>42</v>
      </c>
      <c r="C16" s="15">
        <v>10000</v>
      </c>
      <c r="D16" s="15"/>
      <c r="E16" s="16">
        <v>44201</v>
      </c>
      <c r="F16" s="15">
        <v>20722508</v>
      </c>
    </row>
    <row r="17" spans="1:9" s="5" customFormat="1" ht="16" x14ac:dyDescent="0.2">
      <c r="A17" s="18" t="s">
        <v>16</v>
      </c>
      <c r="B17" s="17" t="s">
        <v>42</v>
      </c>
      <c r="C17" s="15">
        <v>10000</v>
      </c>
      <c r="D17" s="15"/>
      <c r="E17" s="16">
        <v>44216</v>
      </c>
      <c r="F17" s="15">
        <f>C17+F16</f>
        <v>20732508</v>
      </c>
      <c r="G17"/>
      <c r="H17"/>
      <c r="I17"/>
    </row>
    <row r="18" spans="1:9" s="5" customFormat="1" ht="16" x14ac:dyDescent="0.2">
      <c r="A18" s="18" t="s">
        <v>13</v>
      </c>
      <c r="B18" s="17" t="s">
        <v>42</v>
      </c>
      <c r="C18" s="15">
        <v>10000</v>
      </c>
      <c r="D18" s="15"/>
      <c r="E18" s="16">
        <v>44232</v>
      </c>
      <c r="F18" s="15">
        <f t="shared" ref="F18:F19" si="0">C18+F17</f>
        <v>20742508</v>
      </c>
      <c r="G18"/>
      <c r="H18"/>
      <c r="I18"/>
    </row>
    <row r="19" spans="1:9" s="5" customFormat="1" ht="16" x14ac:dyDescent="0.2">
      <c r="A19" s="18" t="s">
        <v>15</v>
      </c>
      <c r="B19" s="17" t="s">
        <v>42</v>
      </c>
      <c r="C19" s="15">
        <v>12000</v>
      </c>
      <c r="D19" s="15"/>
      <c r="E19" s="16">
        <v>44236</v>
      </c>
      <c r="F19" s="15">
        <f t="shared" si="0"/>
        <v>20754508</v>
      </c>
      <c r="G19"/>
      <c r="H19"/>
      <c r="I19"/>
    </row>
    <row r="20" spans="1:9" s="5" customFormat="1" ht="18" x14ac:dyDescent="0.2">
      <c r="A20" s="21" t="s">
        <v>45</v>
      </c>
      <c r="B20" s="21"/>
      <c r="C20" s="21"/>
      <c r="D20" s="21"/>
      <c r="E20" s="22"/>
      <c r="F20" s="23" t="s">
        <v>37</v>
      </c>
      <c r="G20" s="49">
        <f>F19</f>
        <v>20754508</v>
      </c>
      <c r="H20" s="50"/>
      <c r="I20"/>
    </row>
    <row r="21" spans="1:9" s="5" customFormat="1" ht="16" x14ac:dyDescent="0.2">
      <c r="A21" s="19" t="s">
        <v>38</v>
      </c>
      <c r="B21" s="17"/>
      <c r="D21" s="15">
        <v>17559000</v>
      </c>
      <c r="E21" s="16">
        <v>44246</v>
      </c>
      <c r="F21" s="15">
        <v>3195508</v>
      </c>
      <c r="I21"/>
    </row>
    <row r="22" spans="1:9" s="5" customFormat="1" ht="16" x14ac:dyDescent="0.2">
      <c r="A22" s="18" t="s">
        <v>16</v>
      </c>
      <c r="B22" s="17" t="s">
        <v>42</v>
      </c>
      <c r="C22" s="15">
        <v>10000</v>
      </c>
      <c r="E22" s="16">
        <v>44249</v>
      </c>
      <c r="F22" s="15">
        <v>3205508</v>
      </c>
      <c r="I22"/>
    </row>
    <row r="23" spans="1:9" s="5" customFormat="1" ht="16" x14ac:dyDescent="0.2">
      <c r="A23" s="18" t="s">
        <v>39</v>
      </c>
      <c r="B23" s="17" t="s">
        <v>42</v>
      </c>
      <c r="C23" s="15">
        <v>12000</v>
      </c>
      <c r="E23" s="16">
        <v>44259</v>
      </c>
      <c r="F23" s="15">
        <v>3217508</v>
      </c>
      <c r="G23"/>
      <c r="H23"/>
      <c r="I23"/>
    </row>
    <row r="24" spans="1:9" s="5" customFormat="1" ht="16" x14ac:dyDescent="0.2">
      <c r="A24" s="18" t="s">
        <v>40</v>
      </c>
      <c r="B24" s="17" t="s">
        <v>42</v>
      </c>
      <c r="C24" s="15">
        <v>30000</v>
      </c>
      <c r="E24" s="16">
        <v>44259</v>
      </c>
      <c r="F24" s="15">
        <v>3247508</v>
      </c>
      <c r="G24"/>
      <c r="H24"/>
      <c r="I24"/>
    </row>
    <row r="25" spans="1:9" s="5" customFormat="1" ht="18" x14ac:dyDescent="0.2">
      <c r="A25" s="21" t="s">
        <v>46</v>
      </c>
      <c r="B25" s="21"/>
      <c r="C25" s="21"/>
      <c r="D25" s="21"/>
      <c r="E25" s="22"/>
      <c r="F25" s="23" t="s">
        <v>41</v>
      </c>
      <c r="G25" s="49">
        <f>F24</f>
        <v>3247508</v>
      </c>
      <c r="H25" s="50"/>
      <c r="I25"/>
    </row>
    <row r="26" spans="1:9" s="5" customFormat="1" ht="16" x14ac:dyDescent="0.2">
      <c r="A26" s="18" t="s">
        <v>16</v>
      </c>
      <c r="B26" s="17" t="s">
        <v>42</v>
      </c>
      <c r="C26" s="15">
        <v>10000</v>
      </c>
      <c r="E26" s="16">
        <v>44277</v>
      </c>
      <c r="F26" s="15">
        <f>C26+F24</f>
        <v>3257508</v>
      </c>
      <c r="G26"/>
      <c r="H26"/>
      <c r="I26"/>
    </row>
    <row r="27" spans="1:9" s="5" customFormat="1" ht="16" x14ac:dyDescent="0.2">
      <c r="A27" s="18" t="s">
        <v>13</v>
      </c>
      <c r="B27" s="17" t="s">
        <v>42</v>
      </c>
      <c r="C27" s="15">
        <v>10000</v>
      </c>
      <c r="E27" s="16">
        <v>44291</v>
      </c>
      <c r="F27" s="15">
        <f>F26+C27</f>
        <v>3267508</v>
      </c>
      <c r="G27"/>
      <c r="H27"/>
      <c r="I27"/>
    </row>
    <row r="28" spans="1:9" s="5" customFormat="1" ht="18" x14ac:dyDescent="0.2">
      <c r="A28" s="21" t="s">
        <v>47</v>
      </c>
      <c r="B28" s="21"/>
      <c r="C28" s="21"/>
      <c r="D28" s="21"/>
      <c r="E28" s="22"/>
      <c r="F28" s="23" t="s">
        <v>44</v>
      </c>
      <c r="G28" s="49">
        <f>F27</f>
        <v>3267508</v>
      </c>
      <c r="H28" s="50"/>
      <c r="I28"/>
    </row>
    <row r="29" spans="1:9" s="5" customFormat="1" ht="16" x14ac:dyDescent="0.2">
      <c r="A29" s="18" t="s">
        <v>49</v>
      </c>
      <c r="B29" s="17" t="s">
        <v>42</v>
      </c>
      <c r="C29" s="15">
        <v>24000</v>
      </c>
      <c r="E29" s="16">
        <v>44305</v>
      </c>
      <c r="F29" s="15">
        <f>C29+F27</f>
        <v>3291508</v>
      </c>
      <c r="G29"/>
      <c r="H29"/>
      <c r="I29"/>
    </row>
    <row r="30" spans="1:9" s="5" customFormat="1" ht="16" x14ac:dyDescent="0.2">
      <c r="A30" s="18" t="s">
        <v>16</v>
      </c>
      <c r="B30" s="17" t="s">
        <v>42</v>
      </c>
      <c r="C30" s="15">
        <v>10000</v>
      </c>
      <c r="E30" s="16">
        <v>44307</v>
      </c>
      <c r="F30" s="15">
        <f>F29+C30</f>
        <v>3301508</v>
      </c>
      <c r="G30"/>
      <c r="H30"/>
      <c r="I30"/>
    </row>
    <row r="31" spans="1:9" s="5" customFormat="1" ht="18" x14ac:dyDescent="0.2">
      <c r="A31" s="21" t="s">
        <v>48</v>
      </c>
      <c r="B31" s="21"/>
      <c r="C31" s="21"/>
      <c r="D31" s="21"/>
      <c r="E31" s="22"/>
      <c r="F31" s="23" t="s">
        <v>50</v>
      </c>
      <c r="G31" s="49">
        <f>F30</f>
        <v>3301508</v>
      </c>
      <c r="H31" s="50"/>
      <c r="I31"/>
    </row>
    <row r="32" spans="1:9" s="5" customFormat="1" ht="16" x14ac:dyDescent="0.2">
      <c r="A32" s="18" t="s">
        <v>13</v>
      </c>
      <c r="B32" s="17" t="s">
        <v>42</v>
      </c>
      <c r="C32" s="15">
        <v>10000</v>
      </c>
      <c r="E32" s="16">
        <v>44321</v>
      </c>
      <c r="F32" s="15">
        <f>F30+C32</f>
        <v>3311508</v>
      </c>
      <c r="I32"/>
    </row>
    <row r="33" spans="1:9" s="5" customFormat="1" ht="16" x14ac:dyDescent="0.2">
      <c r="A33" s="18" t="s">
        <v>54</v>
      </c>
      <c r="B33" s="17" t="s">
        <v>42</v>
      </c>
      <c r="C33" s="15">
        <v>36000</v>
      </c>
      <c r="E33" s="16">
        <v>44329</v>
      </c>
      <c r="F33" s="15">
        <f>F32+C33</f>
        <v>3347508</v>
      </c>
      <c r="G33"/>
      <c r="H33"/>
      <c r="I33"/>
    </row>
    <row r="34" spans="1:9" s="5" customFormat="1" ht="16" x14ac:dyDescent="0.2">
      <c r="A34" s="18" t="s">
        <v>16</v>
      </c>
      <c r="B34" s="17" t="s">
        <v>42</v>
      </c>
      <c r="C34" s="15">
        <v>10000</v>
      </c>
      <c r="E34" s="16">
        <v>44336</v>
      </c>
      <c r="F34" s="15">
        <f>F33+C34</f>
        <v>3357508</v>
      </c>
      <c r="G34"/>
      <c r="H34"/>
      <c r="I34"/>
    </row>
    <row r="35" spans="1:9" ht="18" x14ac:dyDescent="0.2">
      <c r="A35" s="21" t="s">
        <v>52</v>
      </c>
      <c r="B35" s="21"/>
      <c r="C35" s="21"/>
      <c r="D35" s="21"/>
      <c r="E35" s="22"/>
      <c r="F35" s="23" t="s">
        <v>53</v>
      </c>
      <c r="G35" s="49">
        <f>F34</f>
        <v>3357508</v>
      </c>
      <c r="H35" s="50"/>
    </row>
    <row r="36" spans="1:9" s="5" customFormat="1" ht="16" x14ac:dyDescent="0.2">
      <c r="A36" s="18" t="s">
        <v>13</v>
      </c>
      <c r="B36" s="17" t="s">
        <v>42</v>
      </c>
      <c r="C36" s="37">
        <v>10000</v>
      </c>
      <c r="D36" s="37"/>
      <c r="E36" s="16">
        <v>44354</v>
      </c>
      <c r="F36" s="15">
        <f>F34+C36</f>
        <v>3367508</v>
      </c>
      <c r="I36"/>
    </row>
    <row r="37" spans="1:9" s="5" customFormat="1" ht="16" x14ac:dyDescent="0.2">
      <c r="A37" s="18" t="s">
        <v>55</v>
      </c>
      <c r="B37" s="17" t="s">
        <v>42</v>
      </c>
      <c r="C37" s="37">
        <v>30000</v>
      </c>
      <c r="D37" s="37"/>
      <c r="E37" s="16">
        <v>44363</v>
      </c>
      <c r="F37" s="15">
        <f>F36+C37</f>
        <v>3397508</v>
      </c>
      <c r="G37"/>
      <c r="H37"/>
      <c r="I37"/>
    </row>
    <row r="38" spans="1:9" s="5" customFormat="1" ht="16" x14ac:dyDescent="0.2">
      <c r="A38" s="18" t="s">
        <v>16</v>
      </c>
      <c r="B38" s="17" t="s">
        <v>42</v>
      </c>
      <c r="C38" s="37">
        <v>10000</v>
      </c>
      <c r="D38" s="37"/>
      <c r="E38" s="16">
        <v>44369</v>
      </c>
      <c r="F38" s="15">
        <f t="shared" ref="F38:F39" si="1">F37+C38</f>
        <v>3407508</v>
      </c>
      <c r="I38"/>
    </row>
    <row r="39" spans="1:9" ht="16" x14ac:dyDescent="0.2">
      <c r="A39" s="18" t="s">
        <v>56</v>
      </c>
      <c r="B39" s="17" t="s">
        <v>42</v>
      </c>
      <c r="C39" s="38">
        <v>24000</v>
      </c>
      <c r="D39" s="38"/>
      <c r="E39" s="16">
        <v>44370</v>
      </c>
      <c r="F39" s="15">
        <f t="shared" si="1"/>
        <v>3431508</v>
      </c>
    </row>
    <row r="40" spans="1:9" ht="18" x14ac:dyDescent="0.2">
      <c r="A40" s="21"/>
      <c r="B40" s="21"/>
      <c r="C40" s="21"/>
      <c r="D40" s="21"/>
      <c r="E40" s="22"/>
      <c r="F40" s="23" t="s">
        <v>57</v>
      </c>
      <c r="G40" s="49">
        <f>F39</f>
        <v>3431508</v>
      </c>
      <c r="H40" s="50"/>
    </row>
    <row r="41" spans="1:9" ht="16" x14ac:dyDescent="0.2">
      <c r="A41" s="18" t="s">
        <v>13</v>
      </c>
      <c r="B41" s="17" t="s">
        <v>42</v>
      </c>
      <c r="C41" s="38">
        <v>10000</v>
      </c>
      <c r="D41" s="37"/>
      <c r="E41" s="16">
        <v>44382</v>
      </c>
      <c r="F41" s="15">
        <f>F39+C41</f>
        <v>3441508</v>
      </c>
      <c r="G41" s="5"/>
      <c r="H41" s="5"/>
    </row>
    <row r="42" spans="1:9" ht="16" x14ac:dyDescent="0.2">
      <c r="A42" s="18" t="s">
        <v>60</v>
      </c>
      <c r="B42" s="17" t="s">
        <v>42</v>
      </c>
      <c r="C42" s="38">
        <v>14000</v>
      </c>
      <c r="D42" s="37"/>
      <c r="E42" s="16">
        <v>44383</v>
      </c>
      <c r="F42" s="15">
        <f>F41+C42</f>
        <v>3455508</v>
      </c>
    </row>
    <row r="43" spans="1:9" ht="16" x14ac:dyDescent="0.2">
      <c r="A43" s="18" t="s">
        <v>16</v>
      </c>
      <c r="B43" s="17" t="s">
        <v>42</v>
      </c>
      <c r="C43" s="38">
        <v>10000</v>
      </c>
      <c r="D43" s="37"/>
      <c r="E43" s="16">
        <v>44396</v>
      </c>
      <c r="F43" s="15">
        <f t="shared" ref="F43:F57" si="2">F42+C43</f>
        <v>3465508</v>
      </c>
    </row>
    <row r="44" spans="1:9" ht="16" x14ac:dyDescent="0.2">
      <c r="A44" s="18" t="s">
        <v>13</v>
      </c>
      <c r="B44" s="17" t="s">
        <v>42</v>
      </c>
      <c r="C44" s="38">
        <v>10000</v>
      </c>
      <c r="D44" s="37"/>
      <c r="E44" s="16">
        <v>44411</v>
      </c>
      <c r="F44" s="15">
        <f t="shared" si="2"/>
        <v>3475508</v>
      </c>
      <c r="G44" s="5"/>
      <c r="H44" s="5"/>
    </row>
    <row r="45" spans="1:9" ht="16" x14ac:dyDescent="0.2">
      <c r="A45" s="18" t="s">
        <v>61</v>
      </c>
      <c r="B45" s="17" t="s">
        <v>42</v>
      </c>
      <c r="C45" s="38">
        <v>24000</v>
      </c>
      <c r="D45" s="38"/>
      <c r="E45" s="16">
        <v>44417</v>
      </c>
      <c r="F45" s="15">
        <f t="shared" si="2"/>
        <v>3499508</v>
      </c>
    </row>
    <row r="46" spans="1:9" ht="18" x14ac:dyDescent="0.2">
      <c r="A46" s="21"/>
      <c r="B46" s="21"/>
      <c r="C46" s="21"/>
      <c r="D46" s="21"/>
      <c r="E46" s="22"/>
      <c r="F46" s="23" t="s">
        <v>63</v>
      </c>
      <c r="G46" s="49">
        <f>F45</f>
        <v>3499508</v>
      </c>
      <c r="H46" s="50"/>
    </row>
    <row r="47" spans="1:9" ht="16" x14ac:dyDescent="0.2">
      <c r="A47" s="18" t="s">
        <v>65</v>
      </c>
      <c r="B47" s="17" t="s">
        <v>42</v>
      </c>
      <c r="C47" s="38">
        <v>24000</v>
      </c>
      <c r="D47" s="37"/>
      <c r="E47" s="16">
        <v>44420</v>
      </c>
      <c r="F47" s="15">
        <f>F45+C47</f>
        <v>3523508</v>
      </c>
    </row>
    <row r="48" spans="1:9" ht="16" x14ac:dyDescent="0.2">
      <c r="A48" s="18" t="s">
        <v>16</v>
      </c>
      <c r="B48" s="17" t="s">
        <v>42</v>
      </c>
      <c r="C48" s="38">
        <v>10000</v>
      </c>
      <c r="D48" s="37"/>
      <c r="E48" s="16">
        <v>44428</v>
      </c>
      <c r="F48" s="15">
        <f t="shared" si="2"/>
        <v>3533508</v>
      </c>
      <c r="G48" s="5"/>
      <c r="H48" s="5"/>
    </row>
    <row r="49" spans="1:8" ht="16" x14ac:dyDescent="0.2">
      <c r="A49" s="18" t="s">
        <v>13</v>
      </c>
      <c r="B49" s="17" t="s">
        <v>42</v>
      </c>
      <c r="C49" s="38">
        <v>10000</v>
      </c>
      <c r="D49" s="38"/>
      <c r="E49" s="16">
        <v>44438</v>
      </c>
      <c r="F49" s="15">
        <f t="shared" si="2"/>
        <v>3543508</v>
      </c>
    </row>
    <row r="50" spans="1:8" ht="18" x14ac:dyDescent="0.2">
      <c r="A50" s="21"/>
      <c r="B50" s="21"/>
      <c r="C50" s="21"/>
      <c r="D50" s="21"/>
      <c r="E50" s="22"/>
      <c r="F50" s="23" t="s">
        <v>64</v>
      </c>
      <c r="G50" s="49">
        <f>F49</f>
        <v>3543508</v>
      </c>
      <c r="H50" s="50"/>
    </row>
    <row r="51" spans="1:8" ht="16" x14ac:dyDescent="0.2">
      <c r="A51" s="18" t="s">
        <v>40</v>
      </c>
      <c r="B51" s="17" t="s">
        <v>42</v>
      </c>
      <c r="C51" s="38">
        <v>30000</v>
      </c>
      <c r="D51" s="37">
        <v>0</v>
      </c>
      <c r="E51" s="16">
        <v>44455</v>
      </c>
      <c r="F51" s="15">
        <f>F49+C51</f>
        <v>3573508</v>
      </c>
      <c r="G51" s="5"/>
      <c r="H51" s="5"/>
    </row>
    <row r="52" spans="1:8" ht="16" x14ac:dyDescent="0.2">
      <c r="A52" s="18" t="s">
        <v>66</v>
      </c>
      <c r="B52" s="17" t="s">
        <v>42</v>
      </c>
      <c r="C52" s="38">
        <v>12000</v>
      </c>
      <c r="D52" s="37">
        <v>0</v>
      </c>
      <c r="E52" s="16">
        <v>44455</v>
      </c>
      <c r="F52" s="15">
        <f t="shared" si="2"/>
        <v>3585508</v>
      </c>
      <c r="G52" s="5"/>
      <c r="H52" s="5"/>
    </row>
    <row r="53" spans="1:8" ht="16" x14ac:dyDescent="0.2">
      <c r="A53" s="18" t="s">
        <v>16</v>
      </c>
      <c r="B53" s="17" t="s">
        <v>42</v>
      </c>
      <c r="C53" s="38">
        <v>10000</v>
      </c>
      <c r="D53" s="37">
        <v>0</v>
      </c>
      <c r="E53" s="16">
        <v>44459</v>
      </c>
      <c r="F53" s="15">
        <f t="shared" si="2"/>
        <v>3595508</v>
      </c>
      <c r="G53" s="5"/>
      <c r="H53" s="5"/>
    </row>
    <row r="54" spans="1:8" ht="16" x14ac:dyDescent="0.2">
      <c r="A54" s="18" t="s">
        <v>15</v>
      </c>
      <c r="B54" s="17" t="s">
        <v>42</v>
      </c>
      <c r="C54" s="38">
        <v>12000</v>
      </c>
      <c r="D54" s="37">
        <v>0</v>
      </c>
      <c r="E54" s="16">
        <v>44463</v>
      </c>
      <c r="F54" s="15">
        <f t="shared" si="2"/>
        <v>3607508</v>
      </c>
      <c r="G54" s="5"/>
      <c r="H54" s="5"/>
    </row>
    <row r="55" spans="1:8" ht="16" x14ac:dyDescent="0.2">
      <c r="A55" s="18" t="s">
        <v>67</v>
      </c>
      <c r="B55" s="17" t="s">
        <v>42</v>
      </c>
      <c r="C55" s="38">
        <v>24000</v>
      </c>
      <c r="D55" s="37">
        <v>0</v>
      </c>
      <c r="E55" s="16">
        <v>44467</v>
      </c>
      <c r="F55" s="15">
        <f t="shared" si="2"/>
        <v>3631508</v>
      </c>
      <c r="G55" s="5"/>
      <c r="H55" s="5"/>
    </row>
    <row r="56" spans="1:8" ht="16" x14ac:dyDescent="0.2">
      <c r="A56" s="18" t="s">
        <v>68</v>
      </c>
      <c r="B56" s="17" t="s">
        <v>42</v>
      </c>
      <c r="C56" s="38">
        <v>20000</v>
      </c>
      <c r="D56" s="37">
        <v>0</v>
      </c>
      <c r="E56" s="16">
        <v>44470</v>
      </c>
      <c r="F56" s="15">
        <f t="shared" si="2"/>
        <v>3651508</v>
      </c>
      <c r="G56" s="5"/>
      <c r="H56" s="5"/>
    </row>
    <row r="57" spans="1:8" ht="16" x14ac:dyDescent="0.2">
      <c r="A57" s="18" t="s">
        <v>13</v>
      </c>
      <c r="B57" s="17" t="s">
        <v>42</v>
      </c>
      <c r="C57" s="38">
        <v>10000</v>
      </c>
      <c r="D57" s="37">
        <v>0</v>
      </c>
      <c r="E57" s="16">
        <v>44474</v>
      </c>
      <c r="F57" s="15">
        <f t="shared" si="2"/>
        <v>3661508</v>
      </c>
      <c r="G57" s="5"/>
      <c r="H57" s="5"/>
    </row>
    <row r="58" spans="1:8" ht="18" x14ac:dyDescent="0.2">
      <c r="A58" s="21"/>
      <c r="B58" s="21"/>
      <c r="C58" s="21"/>
      <c r="D58" s="21"/>
      <c r="E58" s="22"/>
      <c r="F58" s="23" t="s">
        <v>69</v>
      </c>
      <c r="G58" s="49">
        <f>F57</f>
        <v>3661508</v>
      </c>
      <c r="H58" s="50"/>
    </row>
    <row r="59" spans="1:8" ht="16" x14ac:dyDescent="0.2">
      <c r="A59" s="18" t="s">
        <v>40</v>
      </c>
      <c r="B59" s="17" t="s">
        <v>42</v>
      </c>
      <c r="C59" s="38">
        <v>10000</v>
      </c>
      <c r="D59" s="37">
        <v>0</v>
      </c>
      <c r="E59" s="42" t="s">
        <v>70</v>
      </c>
      <c r="F59" s="15">
        <f>F57+C59</f>
        <v>3671508</v>
      </c>
      <c r="G59" s="5"/>
      <c r="H59" s="5"/>
    </row>
    <row r="60" spans="1:8" ht="16" x14ac:dyDescent="0.2">
      <c r="A60" s="18" t="s">
        <v>66</v>
      </c>
      <c r="B60" s="17" t="s">
        <v>42</v>
      </c>
      <c r="C60" s="38">
        <v>10000</v>
      </c>
      <c r="D60" s="37">
        <v>0</v>
      </c>
      <c r="E60" s="42" t="s">
        <v>71</v>
      </c>
      <c r="F60" s="15">
        <f t="shared" ref="F60" si="3">F59+C60</f>
        <v>3681508</v>
      </c>
      <c r="G60" s="5"/>
      <c r="H60" s="5"/>
    </row>
    <row r="61" spans="1:8" ht="18" x14ac:dyDescent="0.2">
      <c r="A61" s="21"/>
      <c r="B61" s="21"/>
      <c r="C61" s="21"/>
      <c r="D61" s="21"/>
      <c r="E61" s="22"/>
      <c r="F61" s="23" t="s">
        <v>72</v>
      </c>
      <c r="G61" s="49">
        <f>F60</f>
        <v>3681508</v>
      </c>
      <c r="H61" s="50"/>
    </row>
    <row r="62" spans="1:8" ht="16" x14ac:dyDescent="0.2">
      <c r="A62" s="44" t="s">
        <v>16</v>
      </c>
      <c r="B62" s="17" t="s">
        <v>42</v>
      </c>
      <c r="C62" s="38">
        <v>10000</v>
      </c>
      <c r="D62" s="37">
        <v>0</v>
      </c>
      <c r="E62" s="42">
        <v>44519</v>
      </c>
      <c r="F62" s="46">
        <v>3691508</v>
      </c>
      <c r="G62" s="45"/>
      <c r="H62" s="46"/>
    </row>
    <row r="63" spans="1:8" ht="18" x14ac:dyDescent="0.2">
      <c r="A63" s="21"/>
      <c r="B63" s="21"/>
      <c r="C63" s="21"/>
      <c r="D63" s="21"/>
      <c r="E63" s="22"/>
      <c r="F63" s="23" t="s">
        <v>73</v>
      </c>
      <c r="G63" s="49">
        <f>F62</f>
        <v>3691508</v>
      </c>
      <c r="H63" s="50"/>
    </row>
    <row r="64" spans="1:8" ht="16" x14ac:dyDescent="0.2">
      <c r="A64" s="44" t="s">
        <v>16</v>
      </c>
      <c r="B64" s="17" t="s">
        <v>42</v>
      </c>
      <c r="C64" s="38">
        <v>10000</v>
      </c>
      <c r="D64" s="37">
        <v>0</v>
      </c>
      <c r="E64" s="42">
        <v>44519</v>
      </c>
      <c r="F64" s="46">
        <f>F62+C64</f>
        <v>3701508</v>
      </c>
      <c r="G64" s="45"/>
      <c r="H64" s="46"/>
    </row>
    <row r="65" spans="1:8" ht="18" x14ac:dyDescent="0.2">
      <c r="A65" s="21"/>
      <c r="B65" s="21"/>
      <c r="C65" s="21"/>
      <c r="D65" s="21"/>
      <c r="E65" s="22"/>
      <c r="F65" s="23" t="s">
        <v>75</v>
      </c>
      <c r="G65" s="49">
        <f>F64</f>
        <v>3701508</v>
      </c>
      <c r="H65" s="50"/>
    </row>
    <row r="66" spans="1:8" ht="13" x14ac:dyDescent="0.15">
      <c r="A66"/>
    </row>
    <row r="67" spans="1:8" s="32" customFormat="1" ht="20" x14ac:dyDescent="0.2">
      <c r="A67" s="31"/>
      <c r="F67" s="33" t="s">
        <v>51</v>
      </c>
      <c r="G67" s="47">
        <f>Deuda!I41</f>
        <v>3158444</v>
      </c>
      <c r="H67" s="48"/>
    </row>
    <row r="68" spans="1:8" ht="13" x14ac:dyDescent="0.15"/>
    <row r="69" spans="1:8" ht="13" x14ac:dyDescent="0.15"/>
    <row r="70" spans="1:8" ht="13" x14ac:dyDescent="0.15"/>
    <row r="71" spans="1:8" ht="13" x14ac:dyDescent="0.15"/>
    <row r="72" spans="1:8" ht="13" x14ac:dyDescent="0.15"/>
    <row r="73" spans="1:8" ht="13" x14ac:dyDescent="0.15"/>
    <row r="74" spans="1:8" ht="13" x14ac:dyDescent="0.15"/>
    <row r="75" spans="1:8" ht="13" x14ac:dyDescent="0.15"/>
    <row r="76" spans="1:8" ht="13" x14ac:dyDescent="0.15"/>
    <row r="77" spans="1:8" ht="13" x14ac:dyDescent="0.15"/>
    <row r="78" spans="1:8" ht="13" x14ac:dyDescent="0.15"/>
    <row r="79" spans="1:8" ht="13" x14ac:dyDescent="0.15"/>
    <row r="80" spans="1:8" ht="13" x14ac:dyDescent="0.15"/>
    <row r="81" ht="13" x14ac:dyDescent="0.15"/>
    <row r="82" ht="13" x14ac:dyDescent="0.15"/>
    <row r="83" ht="13" x14ac:dyDescent="0.15"/>
    <row r="84" ht="13" x14ac:dyDescent="0.15"/>
    <row r="85" ht="13" x14ac:dyDescent="0.15"/>
    <row r="86" ht="13" x14ac:dyDescent="0.15"/>
    <row r="87" ht="13" x14ac:dyDescent="0.15"/>
  </sheetData>
  <autoFilter ref="A8:M35" xr:uid="{00000000-0009-0000-0000-000000000000}">
    <filterColumn colId="6" showButton="0"/>
  </autoFilter>
  <mergeCells count="16">
    <mergeCell ref="G67:H67"/>
    <mergeCell ref="G31:H31"/>
    <mergeCell ref="G28:H28"/>
    <mergeCell ref="G8:H8"/>
    <mergeCell ref="G9:H9"/>
    <mergeCell ref="G14:H14"/>
    <mergeCell ref="G20:H20"/>
    <mergeCell ref="G25:H25"/>
    <mergeCell ref="G35:H35"/>
    <mergeCell ref="G40:H40"/>
    <mergeCell ref="G46:H46"/>
    <mergeCell ref="G50:H50"/>
    <mergeCell ref="G58:H58"/>
    <mergeCell ref="G61:H61"/>
    <mergeCell ref="G63:H63"/>
    <mergeCell ref="G65:H6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9:N48"/>
  <sheetViews>
    <sheetView topLeftCell="A10" zoomScale="110" zoomScaleNormal="110" workbookViewId="0">
      <selection activeCell="I36" sqref="I36"/>
    </sheetView>
  </sheetViews>
  <sheetFormatPr baseColWidth="10" defaultRowHeight="13" x14ac:dyDescent="0.15"/>
  <cols>
    <col min="1" max="1" width="37.33203125" customWidth="1"/>
    <col min="2" max="2" width="55" customWidth="1"/>
    <col min="3" max="3" width="14.33203125" bestFit="1" customWidth="1"/>
    <col min="4" max="4" width="18.1640625" bestFit="1" customWidth="1"/>
    <col min="5" max="6" width="18.1640625" customWidth="1"/>
    <col min="8" max="8" width="12.33203125" bestFit="1" customWidth="1"/>
    <col min="9" max="9" width="15" bestFit="1" customWidth="1"/>
    <col min="12" max="12" width="47.33203125" customWidth="1"/>
    <col min="14" max="14" width="13" bestFit="1" customWidth="1"/>
  </cols>
  <sheetData>
    <row r="9" spans="1:8" ht="14" thickBot="1" x14ac:dyDescent="0.2"/>
    <row r="10" spans="1:8" ht="19" thickBot="1" x14ac:dyDescent="0.25">
      <c r="A10" s="10" t="s">
        <v>23</v>
      </c>
      <c r="B10" s="11" t="s">
        <v>12</v>
      </c>
      <c r="C10" s="11" t="s">
        <v>5</v>
      </c>
      <c r="D10" s="12" t="s">
        <v>6</v>
      </c>
      <c r="E10" s="40"/>
      <c r="F10" s="40"/>
    </row>
    <row r="11" spans="1:8" ht="16" x14ac:dyDescent="0.2">
      <c r="A11" s="36" t="s">
        <v>7</v>
      </c>
      <c r="B11" s="36" t="s">
        <v>8</v>
      </c>
      <c r="C11" s="14">
        <v>17873</v>
      </c>
      <c r="D11" s="16">
        <v>43922</v>
      </c>
      <c r="E11" s="16"/>
      <c r="F11" s="16"/>
      <c r="H11" s="6"/>
    </row>
    <row r="12" spans="1:8" ht="16" x14ac:dyDescent="0.2">
      <c r="A12" t="s">
        <v>7</v>
      </c>
      <c r="B12" s="36" t="s">
        <v>8</v>
      </c>
      <c r="C12" s="14">
        <v>17873</v>
      </c>
      <c r="D12" s="16">
        <v>43952</v>
      </c>
      <c r="E12" s="16"/>
      <c r="F12" s="16"/>
      <c r="H12" s="13"/>
    </row>
    <row r="13" spans="1:8" ht="16" x14ac:dyDescent="0.2">
      <c r="A13" s="36" t="s">
        <v>7</v>
      </c>
      <c r="B13" s="36" t="s">
        <v>8</v>
      </c>
      <c r="C13" s="14">
        <v>17873</v>
      </c>
      <c r="D13" s="16">
        <v>43983</v>
      </c>
      <c r="E13" s="16"/>
      <c r="F13" s="16"/>
      <c r="H13" s="6"/>
    </row>
    <row r="14" spans="1:8" ht="16" x14ac:dyDescent="0.2">
      <c r="A14" t="s">
        <v>7</v>
      </c>
      <c r="B14" s="36" t="s">
        <v>8</v>
      </c>
      <c r="C14" s="14">
        <v>17873</v>
      </c>
      <c r="D14" s="16">
        <v>44013</v>
      </c>
      <c r="E14" s="16"/>
      <c r="F14" s="16"/>
    </row>
    <row r="15" spans="1:8" ht="16" x14ac:dyDescent="0.2">
      <c r="A15" s="36" t="s">
        <v>7</v>
      </c>
      <c r="B15" s="36" t="s">
        <v>8</v>
      </c>
      <c r="C15" s="14">
        <v>17873</v>
      </c>
      <c r="D15" s="16">
        <v>44044</v>
      </c>
      <c r="E15" s="16"/>
      <c r="F15" s="16"/>
      <c r="H15" s="6"/>
    </row>
    <row r="16" spans="1:8" ht="16" x14ac:dyDescent="0.2">
      <c r="A16" t="s">
        <v>7</v>
      </c>
      <c r="B16" s="36" t="s">
        <v>8</v>
      </c>
      <c r="C16" s="14">
        <v>17873</v>
      </c>
      <c r="D16" s="16">
        <v>44075</v>
      </c>
      <c r="E16" s="16"/>
      <c r="F16" s="16"/>
    </row>
    <row r="17" spans="1:14" ht="16" x14ac:dyDescent="0.2">
      <c r="A17" s="36" t="s">
        <v>7</v>
      </c>
      <c r="B17" s="36" t="s">
        <v>8</v>
      </c>
      <c r="C17" s="14">
        <v>17873</v>
      </c>
      <c r="D17" s="16">
        <v>44105</v>
      </c>
      <c r="E17" s="16"/>
      <c r="F17" s="16"/>
      <c r="H17" s="6"/>
    </row>
    <row r="18" spans="1:14" ht="16" x14ac:dyDescent="0.2">
      <c r="A18" t="s">
        <v>7</v>
      </c>
      <c r="B18" s="36" t="s">
        <v>8</v>
      </c>
      <c r="C18" s="14">
        <v>17873</v>
      </c>
      <c r="D18" s="16">
        <v>44136</v>
      </c>
      <c r="E18" s="16"/>
      <c r="F18" s="16"/>
    </row>
    <row r="19" spans="1:14" ht="16" x14ac:dyDescent="0.2">
      <c r="A19" t="s">
        <v>7</v>
      </c>
      <c r="B19" s="36" t="s">
        <v>8</v>
      </c>
      <c r="C19" s="14">
        <v>17873</v>
      </c>
      <c r="D19" s="16">
        <v>44166</v>
      </c>
      <c r="E19" s="16"/>
      <c r="F19" s="16"/>
    </row>
    <row r="20" spans="1:14" ht="16" x14ac:dyDescent="0.2">
      <c r="A20" t="s">
        <v>9</v>
      </c>
      <c r="B20" t="s">
        <v>10</v>
      </c>
      <c r="C20" t="s">
        <v>11</v>
      </c>
      <c r="D20" s="16">
        <v>44033</v>
      </c>
      <c r="E20" s="16"/>
      <c r="F20" s="16"/>
    </row>
    <row r="21" spans="1:14" ht="16" x14ac:dyDescent="0.2">
      <c r="A21" t="s">
        <v>25</v>
      </c>
      <c r="B21" t="s">
        <v>26</v>
      </c>
      <c r="C21" s="14">
        <v>29990</v>
      </c>
      <c r="D21" s="16">
        <v>44056</v>
      </c>
      <c r="E21" s="16"/>
      <c r="F21" s="16"/>
    </row>
    <row r="23" spans="1:14" x14ac:dyDescent="0.15">
      <c r="A23" s="9">
        <v>2021</v>
      </c>
      <c r="B23" s="9"/>
      <c r="C23" s="9"/>
      <c r="D23" s="9"/>
      <c r="E23" s="9"/>
      <c r="F23" s="9"/>
    </row>
    <row r="24" spans="1:14" ht="16" x14ac:dyDescent="0.2">
      <c r="A24" s="36" t="s">
        <v>7</v>
      </c>
      <c r="B24" s="36" t="s">
        <v>8</v>
      </c>
      <c r="C24" s="14">
        <v>17873</v>
      </c>
      <c r="D24" s="16">
        <v>44200</v>
      </c>
      <c r="E24" s="16"/>
      <c r="F24" s="16"/>
    </row>
    <row r="25" spans="1:14" ht="16" x14ac:dyDescent="0.2">
      <c r="A25" t="s">
        <v>24</v>
      </c>
      <c r="B25" s="36" t="s">
        <v>18</v>
      </c>
      <c r="C25" s="14"/>
      <c r="D25" s="16">
        <v>44200</v>
      </c>
      <c r="E25" t="s">
        <v>43</v>
      </c>
      <c r="F25" s="16"/>
      <c r="H25" s="26"/>
      <c r="I25" s="25"/>
    </row>
    <row r="26" spans="1:14" ht="16" x14ac:dyDescent="0.2">
      <c r="A26" t="s">
        <v>29</v>
      </c>
      <c r="B26" t="s">
        <v>30</v>
      </c>
      <c r="C26" s="14">
        <v>23650</v>
      </c>
      <c r="D26" s="16">
        <v>44225</v>
      </c>
      <c r="E26" s="16"/>
      <c r="F26" s="16"/>
    </row>
    <row r="27" spans="1:14" ht="16" x14ac:dyDescent="0.2">
      <c r="A27" s="36" t="s">
        <v>7</v>
      </c>
      <c r="B27" s="36" t="s">
        <v>8</v>
      </c>
      <c r="C27" s="14">
        <v>17873</v>
      </c>
      <c r="D27" s="16">
        <v>44231</v>
      </c>
      <c r="E27" s="16"/>
      <c r="F27" s="16"/>
    </row>
    <row r="28" spans="1:14" ht="16" x14ac:dyDescent="0.2">
      <c r="A28" s="36" t="s">
        <v>7</v>
      </c>
      <c r="B28" s="36" t="s">
        <v>8</v>
      </c>
      <c r="C28" s="14">
        <v>17873</v>
      </c>
      <c r="D28" s="16">
        <v>44259</v>
      </c>
      <c r="E28" s="16"/>
      <c r="F28" s="16"/>
      <c r="N28" s="16"/>
    </row>
    <row r="29" spans="1:14" ht="16" x14ac:dyDescent="0.2">
      <c r="A29" s="36" t="s">
        <v>7</v>
      </c>
      <c r="B29" s="36" t="s">
        <v>8</v>
      </c>
      <c r="C29" s="14">
        <v>17873</v>
      </c>
      <c r="D29" s="16">
        <v>44290</v>
      </c>
      <c r="E29" s="16"/>
      <c r="F29" s="16"/>
    </row>
    <row r="30" spans="1:14" ht="16" x14ac:dyDescent="0.2">
      <c r="A30" s="36" t="s">
        <v>7</v>
      </c>
      <c r="B30" s="36" t="s">
        <v>8</v>
      </c>
      <c r="C30" s="14">
        <v>17873</v>
      </c>
      <c r="D30" s="16">
        <v>44320</v>
      </c>
      <c r="E30" s="16"/>
      <c r="F30" s="16"/>
    </row>
    <row r="31" spans="1:14" ht="16" x14ac:dyDescent="0.2">
      <c r="A31" s="6" t="s">
        <v>7</v>
      </c>
      <c r="B31" s="6" t="s">
        <v>8</v>
      </c>
      <c r="C31" s="14">
        <v>17873</v>
      </c>
      <c r="D31" s="16">
        <v>44351</v>
      </c>
      <c r="E31" s="16"/>
      <c r="F31" s="16"/>
    </row>
    <row r="32" spans="1:14" ht="16" x14ac:dyDescent="0.2">
      <c r="A32" s="6" t="s">
        <v>7</v>
      </c>
      <c r="B32" s="6" t="s">
        <v>8</v>
      </c>
      <c r="C32" s="14">
        <v>17873</v>
      </c>
      <c r="D32" s="16">
        <v>44381</v>
      </c>
      <c r="E32" s="29"/>
      <c r="F32" s="29"/>
    </row>
    <row r="33" spans="1:10" ht="16" x14ac:dyDescent="0.2">
      <c r="A33" s="6" t="s">
        <v>7</v>
      </c>
      <c r="B33" s="6" t="s">
        <v>8</v>
      </c>
      <c r="C33" s="14">
        <v>17873</v>
      </c>
      <c r="D33" s="16">
        <v>44412</v>
      </c>
      <c r="E33" s="29"/>
      <c r="F33" s="29"/>
    </row>
    <row r="34" spans="1:10" ht="16" x14ac:dyDescent="0.2">
      <c r="A34" s="6" t="s">
        <v>7</v>
      </c>
      <c r="B34" s="6" t="s">
        <v>8</v>
      </c>
      <c r="C34" s="14">
        <v>17873</v>
      </c>
      <c r="D34" s="16">
        <v>44443</v>
      </c>
      <c r="E34" s="29"/>
      <c r="F34" s="29"/>
    </row>
    <row r="35" spans="1:10" ht="16" x14ac:dyDescent="0.2">
      <c r="A35" s="6" t="s">
        <v>7</v>
      </c>
      <c r="B35" s="6" t="s">
        <v>8</v>
      </c>
      <c r="C35" s="14">
        <v>17873</v>
      </c>
      <c r="D35" s="16">
        <v>44473</v>
      </c>
      <c r="E35" s="29"/>
      <c r="F35" s="29"/>
    </row>
    <row r="36" spans="1:10" ht="16" x14ac:dyDescent="0.2">
      <c r="A36" s="6" t="s">
        <v>7</v>
      </c>
      <c r="B36" s="6" t="s">
        <v>8</v>
      </c>
      <c r="C36" s="14">
        <v>17874</v>
      </c>
      <c r="D36" s="16">
        <v>44504</v>
      </c>
      <c r="E36" s="29"/>
      <c r="F36" s="29"/>
      <c r="H36" s="26" t="s">
        <v>58</v>
      </c>
      <c r="I36" s="25">
        <f>SUM(C11:C19)+SUM(C21:C40)</f>
        <v>446850</v>
      </c>
    </row>
    <row r="37" spans="1:10" ht="16" x14ac:dyDescent="0.2">
      <c r="A37" s="6" t="s">
        <v>7</v>
      </c>
      <c r="B37" s="6" t="s">
        <v>8</v>
      </c>
      <c r="C37" s="14">
        <v>17874</v>
      </c>
      <c r="D37" s="16">
        <v>44534</v>
      </c>
      <c r="H37" s="26" t="s">
        <v>59</v>
      </c>
      <c r="I37" s="24">
        <v>101</v>
      </c>
      <c r="J37" s="27">
        <v>96214</v>
      </c>
    </row>
    <row r="38" spans="1:10" ht="16" x14ac:dyDescent="0.2">
      <c r="A38" s="6" t="s">
        <v>7</v>
      </c>
      <c r="B38" s="6" t="s">
        <v>8</v>
      </c>
      <c r="C38" s="14">
        <v>17875</v>
      </c>
      <c r="D38" s="16">
        <v>44535</v>
      </c>
      <c r="H38" s="41" t="s">
        <v>62</v>
      </c>
      <c r="I38" s="39">
        <f>I36+J37</f>
        <v>543064</v>
      </c>
      <c r="J38" s="27"/>
    </row>
    <row r="39" spans="1:10" x14ac:dyDescent="0.15">
      <c r="H39" s="41" t="s">
        <v>74</v>
      </c>
      <c r="I39" s="30">
        <f>'Chequera Electrónica'!G65</f>
        <v>3701508</v>
      </c>
      <c r="J39" s="27"/>
    </row>
    <row r="41" spans="1:10" x14ac:dyDescent="0.15">
      <c r="G41" s="34"/>
      <c r="H41" s="35" t="s">
        <v>27</v>
      </c>
      <c r="I41" s="43">
        <f>I39-I36-J37</f>
        <v>3158444</v>
      </c>
    </row>
    <row r="42" spans="1:10" x14ac:dyDescent="0.15">
      <c r="H42" s="26" t="s">
        <v>31</v>
      </c>
      <c r="I42" s="25">
        <f>I39-I36</f>
        <v>3254658</v>
      </c>
    </row>
    <row r="43" spans="1:10" x14ac:dyDescent="0.15">
      <c r="I43" s="25"/>
    </row>
    <row r="44" spans="1:10" x14ac:dyDescent="0.15">
      <c r="H44" s="14"/>
      <c r="I44" s="25"/>
    </row>
    <row r="47" spans="1:10" x14ac:dyDescent="0.15">
      <c r="A47" s="6"/>
      <c r="B47" s="6"/>
      <c r="C47" s="6"/>
      <c r="D47" s="7"/>
      <c r="E47" s="7"/>
      <c r="F47" s="7"/>
    </row>
    <row r="48" spans="1:10" x14ac:dyDescent="0.15">
      <c r="D48" s="8"/>
      <c r="E48" s="8"/>
      <c r="F48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K3:K5"/>
  <sheetViews>
    <sheetView topLeftCell="A28" workbookViewId="0">
      <selection activeCell="S55" sqref="S55"/>
    </sheetView>
  </sheetViews>
  <sheetFormatPr baseColWidth="10" defaultRowHeight="13" x14ac:dyDescent="0.15"/>
  <sheetData>
    <row r="3" spans="11:11" x14ac:dyDescent="0.15">
      <c r="K3" t="s">
        <v>34</v>
      </c>
    </row>
    <row r="4" spans="11:11" x14ac:dyDescent="0.15">
      <c r="K4" t="s">
        <v>35</v>
      </c>
    </row>
    <row r="5" spans="11:11" x14ac:dyDescent="0.15">
      <c r="K5" t="s">
        <v>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Chequera Electrónica</vt:lpstr>
      <vt:lpstr>Deuda</vt:lpstr>
      <vt:lpstr>Fotos Saldo Banco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2020-12-16T16:42:29Z</dcterms:created>
  <dcterms:modified xsi:type="dcterms:W3CDTF">2022-01-04T20:28:27Z</dcterms:modified>
</cp:coreProperties>
</file>